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840" windowHeight="10350"/>
  </bookViews>
  <sheets>
    <sheet name="食堂监控" sheetId="4" r:id="rId1"/>
  </sheets>
  <definedNames>
    <definedName name="_xlnm.Print_Titles" localSheetId="0">食堂监控!$1:$3</definedName>
  </definedNames>
  <calcPr calcId="124519"/>
</workbook>
</file>

<file path=xl/calcChain.xml><?xml version="1.0" encoding="utf-8"?>
<calcChain xmlns="http://schemas.openxmlformats.org/spreadsheetml/2006/main">
  <c r="G7" i="4"/>
  <c r="G19" l="1"/>
  <c r="G18"/>
  <c r="G8" l="1"/>
  <c r="G29"/>
  <c r="G27" s="1"/>
  <c r="G26"/>
  <c r="G25"/>
  <c r="G24"/>
  <c r="G23"/>
  <c r="G22"/>
  <c r="G21"/>
  <c r="G20"/>
  <c r="G16"/>
  <c r="G15"/>
  <c r="G14"/>
  <c r="G13"/>
  <c r="G12"/>
  <c r="G11"/>
  <c r="G10"/>
  <c r="G6"/>
  <c r="G5"/>
  <c r="G17" l="1"/>
  <c r="G9"/>
  <c r="G4"/>
  <c r="G30" l="1"/>
  <c r="G31"/>
  <c r="G32" l="1"/>
  <c r="G33" s="1"/>
</calcChain>
</file>

<file path=xl/sharedStrings.xml><?xml version="1.0" encoding="utf-8"?>
<sst xmlns="http://schemas.openxmlformats.org/spreadsheetml/2006/main" count="87" uniqueCount="74">
  <si>
    <t>序号</t>
  </si>
  <si>
    <t>项目名称</t>
  </si>
  <si>
    <t>单位</t>
  </si>
  <si>
    <t>数量</t>
  </si>
  <si>
    <t>单价</t>
  </si>
  <si>
    <t>小计</t>
  </si>
  <si>
    <t>网络高清红外半球</t>
  </si>
  <si>
    <t>台</t>
  </si>
  <si>
    <t>网络高清红外枪机</t>
  </si>
  <si>
    <t>个</t>
  </si>
  <si>
    <t>核心交换机</t>
  </si>
  <si>
    <t>监控点布线</t>
  </si>
  <si>
    <t>光模块</t>
  </si>
  <si>
    <t xml:space="preserve">SFP千兆单模光模块(1310nm，10km，LC，双纤) </t>
  </si>
  <si>
    <t>光纤收发器</t>
  </si>
  <si>
    <t>千兆光纤收发器</t>
  </si>
  <si>
    <t>对</t>
  </si>
  <si>
    <t>机柜</t>
  </si>
  <si>
    <t>米</t>
  </si>
  <si>
    <t>项</t>
  </si>
  <si>
    <t>根</t>
  </si>
  <si>
    <t>辅材</t>
  </si>
  <si>
    <t>扩展柜</t>
  </si>
  <si>
    <t>16个SATA硬盘接口，每个接口均支持500GB/1TB/2TB/3TB/4TB/5TB/6TB/8TB等容量硬盘，前面板热插拔安装，1个mini SAS接口，双电源冗余，与管理存储一体机同品牌。</t>
  </si>
  <si>
    <t>监控硬盘</t>
  </si>
  <si>
    <t xml:space="preserve">4TB专业监控硬盘   </t>
  </si>
  <si>
    <t>块</t>
  </si>
  <si>
    <t>控制电脑</t>
  </si>
  <si>
    <t>单路解码器</t>
  </si>
  <si>
    <t>一、前端设备</t>
    <phoneticPr fontId="9" type="noConversion"/>
  </si>
  <si>
    <t>主要参数</t>
    <phoneticPr fontId="9" type="noConversion"/>
  </si>
  <si>
    <t>二、网络传输</t>
    <phoneticPr fontId="9" type="noConversion"/>
  </si>
  <si>
    <t>三、后台设备</t>
    <phoneticPr fontId="9" type="noConversion"/>
  </si>
  <si>
    <t>室外4芯单模光纤(一食堂一楼至二楼80米，二食堂一楼至二楼120米)</t>
    <phoneticPr fontId="9" type="noConversion"/>
  </si>
  <si>
    <t>六类非屏蔽双绞线布线，点数≥212；含网线、模块、面板、配线架、理线架、优质线槽、PVC管、紧固件、跳线、人工费用，所用材料均为原装正品。</t>
    <phoneticPr fontId="9" type="noConversion"/>
  </si>
  <si>
    <t>墙柜</t>
    <phoneticPr fontId="9" type="noConversion"/>
  </si>
  <si>
    <t>12U标准墙柜</t>
    <phoneticPr fontId="9" type="noConversion"/>
  </si>
  <si>
    <t>系统对接</t>
    <phoneticPr fontId="9" type="noConversion"/>
  </si>
  <si>
    <t>五、合   计</t>
    <phoneticPr fontId="9" type="noConversion"/>
  </si>
  <si>
    <t>总    计</t>
    <phoneticPr fontId="9" type="noConversion"/>
  </si>
  <si>
    <t>一+二+三+四</t>
    <phoneticPr fontId="9" type="noConversion"/>
  </si>
  <si>
    <t>六、系统集成</t>
    <phoneticPr fontId="9" type="noConversion"/>
  </si>
  <si>
    <t>七、项目监理</t>
    <phoneticPr fontId="9" type="noConversion"/>
  </si>
  <si>
    <t>五+六+七</t>
    <phoneticPr fontId="9" type="noConversion"/>
  </si>
  <si>
    <t>24个SFP端口，8个GE端口，4个万兆SFP+口（8*GE口和前面的8*SFP复用关系），支持1个扩展插槽；交换容量≥598Gbps；转发性能≥216Mpps；双电源；双风扇；支持IPv4静态路由、RIP V1/V2、OSPF、BGP；支持IPv6静态路由、RIPng、OSPFv3、BGP4+；支持SNMP V1/V2/V3、RMON、SSHV2。</t>
    <phoneticPr fontId="9" type="noConversion"/>
  </si>
  <si>
    <t>接入交换机</t>
    <phoneticPr fontId="9" type="noConversion"/>
  </si>
  <si>
    <t>24*10/100/1000Base-T以太网端口，4个SFP光口；</t>
    <phoneticPr fontId="9" type="noConversion"/>
  </si>
  <si>
    <t>四、网络布线与系统对接</t>
    <phoneticPr fontId="9" type="noConversion"/>
  </si>
  <si>
    <t>光纤跳线与尾纤</t>
    <phoneticPr fontId="9" type="noConversion"/>
  </si>
  <si>
    <t>跳线与尾纤，1米</t>
    <phoneticPr fontId="9" type="noConversion"/>
  </si>
  <si>
    <t>光纤</t>
    <phoneticPr fontId="9" type="noConversion"/>
  </si>
  <si>
    <t>55寸液晶电视</t>
    <phoneticPr fontId="9" type="noConversion"/>
  </si>
  <si>
    <t>55寸高清LED窄边电视，≥1080P；带HDMI、VGA等接口。配套壁挂支架。</t>
    <phoneticPr fontId="9" type="noConversion"/>
  </si>
  <si>
    <t>项</t>
    <phoneticPr fontId="9" type="noConversion"/>
  </si>
  <si>
    <t>对接学院微信企业号；统一身份认证；相关人员被授权后可以通过学院企业号查看和调阅监控视频数据。</t>
    <phoneticPr fontId="9" type="noConversion"/>
  </si>
  <si>
    <t>42U，600*1000*2000mm；钢化玻璃前门，金属网格后门；SPCC优质冷轧钢板制作；厚度：方孔条2mm，安装梁1.5mm，其它1.2mm；静载800Kg；防护等级：IP20。6位电源排插1套，固定板3块，风扇组件1套。</t>
    <phoneticPr fontId="9" type="noConversion"/>
  </si>
  <si>
    <t xml:space="preserve">含平台管理软件，1000个用户；冗余电源；LINUX操作系统；≥16个SATA3.0磁盘接口，最大可扩展至48盘位，支持硬盘热插拔；支持RAID1、RAID5；支持512M接入带宽，可接入1000台设备，最大2000路高清网络视频；支持H.265、H.264编码前端自适应接入；支持4K分辨率高清网络视频的预览、存储与回放；支持不低于2个HDMI接口（HDMI接口均支持4K及以下分辨率输出），1个VGA接口；支持不低于4个10/100/1000M自适应网口，2个光传输接口；支持CS客户端与NVR及其接入的IPC、或直接接入的IPC的语音对讲功能；支持电子地图功能；支持实时报警上报及报警联动预案；支持HTTPS加密传输、证书创建和上传，支持802.1x认证、ARP防攻击；支持B/S客户端、C/S客户端、手机APP客户端访问；支持实况、回放、轮巡等电视墙功能；支持手机、PAD移动客户端访问，支持预览、回放、下载、本地录像、抓拍、PTZ等功能，可兼容iOS、Andriod系统；     </t>
    <phoneticPr fontId="9" type="noConversion"/>
  </si>
  <si>
    <t>I5 4590/4G/1T/DVD/1G独显/19寸显示器/键盘、鼠标/三年保修</t>
    <phoneticPr fontId="9" type="noConversion"/>
  </si>
  <si>
    <t>含24口光纤配线架9台、ST型耦合器88个、优质管材、采用优质4mm2多股电缆、摄像机电源线等。</t>
    <phoneticPr fontId="9" type="noConversion"/>
  </si>
  <si>
    <t>55寸拼接屏</t>
    <phoneticPr fontId="9" type="noConversion"/>
  </si>
  <si>
    <t>55寸，全高清；屏幕分辨率1920*1080；亮度≥450 cd/㎡；对比度≥4000：1；双边总拼缝3.5mm；输入接口色差分量，AV×2，VGA，HDMI，S端子，TV信号格式NTSC、PAL、480i、576i、720P、1080I、1080P手动\定时\巡航\报警预案设定和万花筒演示、智能温控及报警、通讯故障自动检测等功能，多信号分屏显示，整屏显示，任意组合显示；带控制软件、支架、连接电缆等。</t>
    <phoneticPr fontId="13" type="noConversion"/>
  </si>
  <si>
    <t>管理存储一体机</t>
    <phoneticPr fontId="9" type="noConversion"/>
  </si>
  <si>
    <t>高清解码器</t>
    <phoneticPr fontId="9" type="noConversion"/>
  </si>
  <si>
    <t>摄像机护罩</t>
    <phoneticPr fontId="9" type="noConversion"/>
  </si>
  <si>
    <t>≥1/2.9英寸CMOS传感器，逐行扫描，200万像素；自动ICR；最低照度：0.02lux(F1.6，AGC ON，彩色) 0lux(开启红外)；≥120dB光学宽动态；信噪比&gt;52dB；支持H.265、H.264、MJPEG、1080P格式；RJ45网络接口，红外夜视距离≥30M；支持断网续传、移动侦测功能；支持IK10，IP66；带电源与安装支架。</t>
    <phoneticPr fontId="9" type="noConversion"/>
  </si>
  <si>
    <t>枪机外罩，符合学校需求。</t>
    <phoneticPr fontId="9" type="noConversion"/>
  </si>
  <si>
    <t>个</t>
    <phoneticPr fontId="9" type="noConversion"/>
  </si>
  <si>
    <t>≥1/2.9英寸CMOS传感器，逐行扫描，200万像素；支持自动ICR；最低照度：0.02lux(F1.6，AGC ON，彩色) 0lux(开启红外)；信噪比&gt;52dB；≥120dB光学宽动态；支持H.265、H.264、MJPEG格式；红外夜视距离≥100M；RJ45网络接口；支持IP66；支持断网续传、移动侦测功能；带电源与安装支架。</t>
    <phoneticPr fontId="9" type="noConversion"/>
  </si>
  <si>
    <t>支持≥4路HDMI；输出分辨率最高支持4K（3840*2160@30HZ）；支持H.265、H.264、MPEG4、MJPEG等主流的编码格式；支持PS、RTP、TS、ES等主流的封装格式；支持4路1200W，或8路800W，或12路500W，或20路300W，或32路1080P及以下分辨率同时实时解码；画面分割：支持1/4/6/8/9/12/16/25画面分割；网络接口：2个RJ45网络接口，1路对讲输入/输出，1个RS232接口，≥4路报警输入/输出，1个VGA输入接口。</t>
    <phoneticPr fontId="9" type="noConversion"/>
  </si>
  <si>
    <t>支持1路HDMI、VGA、CVBS视频输出；支持同时解码4路4K@30、8路1080P@60、16路1080P@30；支持H.265图像压缩格式，兼容H.264 、MPEG4、MPEG2和MJPEG解码；支持单路视频输出的分屏处理，最大16分屏。</t>
    <phoneticPr fontId="9" type="noConversion"/>
  </si>
  <si>
    <t xml:space="preserve"> 单位：万元</t>
    <phoneticPr fontId="9" type="noConversion"/>
  </si>
  <si>
    <t>常德职业技术学院-----信息化项目配置清单（样表）</t>
    <phoneticPr fontId="9" type="noConversion"/>
  </si>
  <si>
    <t>合计*5%</t>
    <phoneticPr fontId="9" type="noConversion"/>
  </si>
  <si>
    <t>（合计+系统集成）*3%</t>
    <phoneticPr fontId="9" type="noConversion"/>
  </si>
</sst>
</file>

<file path=xl/styles.xml><?xml version="1.0" encoding="utf-8"?>
<styleSheet xmlns="http://schemas.openxmlformats.org/spreadsheetml/2006/main">
  <numFmts count="3">
    <numFmt numFmtId="176" formatCode="0;[Red]0"/>
    <numFmt numFmtId="177" formatCode="0.000_ "/>
    <numFmt numFmtId="178" formatCode="0.00_ "/>
  </numFmts>
  <fonts count="15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5" fillId="0" borderId="2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2" xfId="1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177" fontId="3" fillId="0" borderId="2" xfId="1" applyNumberFormat="1" applyFont="1" applyBorder="1" applyAlignment="1">
      <alignment horizontal="center" vertical="center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178" fontId="3" fillId="0" borderId="2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22" workbookViewId="0">
      <selection activeCell="C39" sqref="C39"/>
    </sheetView>
  </sheetViews>
  <sheetFormatPr defaultColWidth="9" defaultRowHeight="13.5"/>
  <cols>
    <col min="1" max="1" width="6.25" style="4" customWidth="1"/>
    <col min="2" max="2" width="18.125" style="4" customWidth="1"/>
    <col min="3" max="3" width="85.875" style="4" customWidth="1"/>
    <col min="4" max="4" width="5.25" style="4" customWidth="1"/>
    <col min="5" max="5" width="5.875" style="4" customWidth="1"/>
    <col min="6" max="6" width="8.25" style="5" customWidth="1"/>
    <col min="7" max="7" width="10.125" style="5" customWidth="1"/>
    <col min="8" max="8" width="11.375" style="4" customWidth="1"/>
    <col min="9" max="16384" width="9" style="4"/>
  </cols>
  <sheetData>
    <row r="1" spans="1:8" ht="30.75" customHeight="1">
      <c r="A1" s="40" t="s">
        <v>71</v>
      </c>
      <c r="B1" s="40"/>
      <c r="C1" s="40"/>
      <c r="D1" s="40"/>
      <c r="E1" s="40"/>
      <c r="F1" s="40"/>
      <c r="G1" s="40"/>
    </row>
    <row r="2" spans="1:8" ht="18" customHeight="1">
      <c r="A2" s="41" t="s">
        <v>70</v>
      </c>
      <c r="B2" s="41"/>
      <c r="C2" s="41"/>
      <c r="D2" s="41"/>
      <c r="E2" s="41"/>
      <c r="F2" s="41"/>
      <c r="G2" s="41"/>
    </row>
    <row r="3" spans="1:8" s="1" customFormat="1" ht="21.95" customHeight="1">
      <c r="A3" s="6" t="s">
        <v>0</v>
      </c>
      <c r="B3" s="6" t="s">
        <v>1</v>
      </c>
      <c r="C3" s="6" t="s">
        <v>30</v>
      </c>
      <c r="D3" s="6" t="s">
        <v>2</v>
      </c>
      <c r="E3" s="6" t="s">
        <v>3</v>
      </c>
      <c r="F3" s="7" t="s">
        <v>4</v>
      </c>
      <c r="G3" s="7" t="s">
        <v>5</v>
      </c>
    </row>
    <row r="4" spans="1:8" s="1" customFormat="1" ht="21.95" customHeight="1">
      <c r="A4" s="35" t="s">
        <v>29</v>
      </c>
      <c r="B4" s="36"/>
      <c r="C4" s="36"/>
      <c r="D4" s="36"/>
      <c r="E4" s="36"/>
      <c r="F4" s="37"/>
      <c r="G4" s="19">
        <f>SUM(G5:G8)</f>
        <v>24.8</v>
      </c>
    </row>
    <row r="5" spans="1:8" s="2" customFormat="1" ht="48" customHeight="1">
      <c r="A5" s="8">
        <v>1</v>
      </c>
      <c r="B5" s="9" t="s">
        <v>6</v>
      </c>
      <c r="C5" s="10" t="s">
        <v>64</v>
      </c>
      <c r="D5" s="9" t="s">
        <v>7</v>
      </c>
      <c r="E5" s="9">
        <v>30</v>
      </c>
      <c r="F5" s="13">
        <v>0.11</v>
      </c>
      <c r="G5" s="11">
        <f>PRODUCT(E5:F5)</f>
        <v>3.3</v>
      </c>
      <c r="H5" s="12"/>
    </row>
    <row r="6" spans="1:8" s="2" customFormat="1" ht="48" customHeight="1">
      <c r="A6" s="8">
        <v>2</v>
      </c>
      <c r="B6" s="9" t="s">
        <v>8</v>
      </c>
      <c r="C6" s="10" t="s">
        <v>67</v>
      </c>
      <c r="D6" s="9" t="s">
        <v>7</v>
      </c>
      <c r="E6" s="9">
        <v>182</v>
      </c>
      <c r="F6" s="13">
        <v>0.11</v>
      </c>
      <c r="G6" s="11">
        <f t="shared" ref="G6:G10" si="0">PRODUCT(E6:F6)</f>
        <v>20.02</v>
      </c>
    </row>
    <row r="7" spans="1:8" s="2" customFormat="1" ht="21.95" customHeight="1">
      <c r="A7" s="8">
        <v>3</v>
      </c>
      <c r="B7" s="9" t="s">
        <v>63</v>
      </c>
      <c r="C7" s="10" t="s">
        <v>65</v>
      </c>
      <c r="D7" s="9" t="s">
        <v>66</v>
      </c>
      <c r="E7" s="9">
        <v>125</v>
      </c>
      <c r="F7" s="13">
        <v>8.0000000000000002E-3</v>
      </c>
      <c r="G7" s="11">
        <f t="shared" si="0"/>
        <v>1</v>
      </c>
    </row>
    <row r="8" spans="1:8" s="2" customFormat="1" ht="21.95" customHeight="1">
      <c r="A8" s="8">
        <v>4</v>
      </c>
      <c r="B8" s="9" t="s">
        <v>35</v>
      </c>
      <c r="C8" s="10" t="s">
        <v>36</v>
      </c>
      <c r="D8" s="9" t="s">
        <v>9</v>
      </c>
      <c r="E8" s="9">
        <v>6</v>
      </c>
      <c r="F8" s="13">
        <v>0.08</v>
      </c>
      <c r="G8" s="11">
        <f t="shared" si="0"/>
        <v>0.48</v>
      </c>
    </row>
    <row r="9" spans="1:8" s="2" customFormat="1" ht="21.95" customHeight="1">
      <c r="A9" s="35" t="s">
        <v>31</v>
      </c>
      <c r="B9" s="36"/>
      <c r="C9" s="36"/>
      <c r="D9" s="36"/>
      <c r="E9" s="36"/>
      <c r="F9" s="37"/>
      <c r="G9" s="19">
        <f>SUM(G10:G16)</f>
        <v>11.46</v>
      </c>
    </row>
    <row r="10" spans="1:8" ht="49.5" customHeight="1">
      <c r="A10" s="8">
        <v>4</v>
      </c>
      <c r="B10" s="8" t="s">
        <v>10</v>
      </c>
      <c r="C10" s="14" t="s">
        <v>44</v>
      </c>
      <c r="D10" s="15" t="s">
        <v>7</v>
      </c>
      <c r="E10" s="15">
        <v>1</v>
      </c>
      <c r="F10" s="13">
        <v>2.2999999999999998</v>
      </c>
      <c r="G10" s="11">
        <f t="shared" si="0"/>
        <v>2.2999999999999998</v>
      </c>
    </row>
    <row r="11" spans="1:8" ht="21.95" customHeight="1">
      <c r="A11" s="8">
        <v>5</v>
      </c>
      <c r="B11" s="9" t="s">
        <v>45</v>
      </c>
      <c r="C11" s="10" t="s">
        <v>46</v>
      </c>
      <c r="D11" s="9" t="s">
        <v>7</v>
      </c>
      <c r="E11" s="9">
        <v>11</v>
      </c>
      <c r="F11" s="13">
        <v>0.34</v>
      </c>
      <c r="G11" s="11">
        <f t="shared" ref="G11:G20" si="1">PRODUCT(E11:F11)</f>
        <v>3.74</v>
      </c>
    </row>
    <row r="12" spans="1:8" ht="21.95" customHeight="1">
      <c r="A12" s="8">
        <v>6</v>
      </c>
      <c r="B12" s="8" t="s">
        <v>12</v>
      </c>
      <c r="C12" s="14" t="s">
        <v>13</v>
      </c>
      <c r="D12" s="15" t="s">
        <v>9</v>
      </c>
      <c r="E12" s="15">
        <v>24</v>
      </c>
      <c r="F12" s="13">
        <v>0.12</v>
      </c>
      <c r="G12" s="11">
        <f t="shared" si="1"/>
        <v>2.88</v>
      </c>
    </row>
    <row r="13" spans="1:8" ht="21.95" customHeight="1">
      <c r="A13" s="8">
        <v>7</v>
      </c>
      <c r="B13" s="8" t="s">
        <v>14</v>
      </c>
      <c r="C13" s="14" t="s">
        <v>15</v>
      </c>
      <c r="D13" s="15" t="s">
        <v>16</v>
      </c>
      <c r="E13" s="15">
        <v>1</v>
      </c>
      <c r="F13" s="13">
        <v>0.05</v>
      </c>
      <c r="G13" s="11">
        <f t="shared" si="1"/>
        <v>0.05</v>
      </c>
    </row>
    <row r="14" spans="1:8" ht="21.95" customHeight="1">
      <c r="A14" s="8">
        <v>8</v>
      </c>
      <c r="B14" s="8" t="s">
        <v>50</v>
      </c>
      <c r="C14" s="14" t="s">
        <v>33</v>
      </c>
      <c r="D14" s="15" t="s">
        <v>18</v>
      </c>
      <c r="E14" s="15">
        <v>200</v>
      </c>
      <c r="F14" s="13">
        <v>3.5E-4</v>
      </c>
      <c r="G14" s="11">
        <f t="shared" si="1"/>
        <v>6.9999999999999993E-2</v>
      </c>
    </row>
    <row r="15" spans="1:8" ht="21.95" customHeight="1">
      <c r="A15" s="8">
        <v>9</v>
      </c>
      <c r="B15" s="8" t="s">
        <v>48</v>
      </c>
      <c r="C15" s="14" t="s">
        <v>49</v>
      </c>
      <c r="D15" s="15" t="s">
        <v>20</v>
      </c>
      <c r="E15" s="13">
        <v>140</v>
      </c>
      <c r="F15" s="13">
        <v>3.0000000000000001E-3</v>
      </c>
      <c r="G15" s="11">
        <f t="shared" si="1"/>
        <v>0.42</v>
      </c>
    </row>
    <row r="16" spans="1:8" ht="21.95" customHeight="1">
      <c r="A16" s="8">
        <v>10</v>
      </c>
      <c r="B16" s="9" t="s">
        <v>21</v>
      </c>
      <c r="C16" s="10" t="s">
        <v>58</v>
      </c>
      <c r="D16" s="9" t="s">
        <v>19</v>
      </c>
      <c r="E16" s="13">
        <v>1</v>
      </c>
      <c r="F16" s="13">
        <v>2</v>
      </c>
      <c r="G16" s="11">
        <f t="shared" si="1"/>
        <v>2</v>
      </c>
    </row>
    <row r="17" spans="1:7" ht="21.95" customHeight="1">
      <c r="A17" s="35" t="s">
        <v>32</v>
      </c>
      <c r="B17" s="36"/>
      <c r="C17" s="36"/>
      <c r="D17" s="36"/>
      <c r="E17" s="36"/>
      <c r="F17" s="37"/>
      <c r="G17" s="19">
        <f>SUM(G18:G26)</f>
        <v>39.800000000000004</v>
      </c>
    </row>
    <row r="18" spans="1:7" ht="58.5" customHeight="1">
      <c r="A18" s="8">
        <v>11</v>
      </c>
      <c r="B18" s="23" t="s">
        <v>59</v>
      </c>
      <c r="C18" s="26" t="s">
        <v>60</v>
      </c>
      <c r="D18" s="27" t="s">
        <v>26</v>
      </c>
      <c r="E18" s="27">
        <v>8</v>
      </c>
      <c r="F18" s="27">
        <v>2.6</v>
      </c>
      <c r="G18" s="22">
        <f t="shared" ref="G18:G19" si="2">PRODUCT(E18:F18)</f>
        <v>20.8</v>
      </c>
    </row>
    <row r="19" spans="1:7" ht="60" customHeight="1">
      <c r="A19" s="8">
        <v>12</v>
      </c>
      <c r="B19" s="23" t="s">
        <v>62</v>
      </c>
      <c r="C19" s="24" t="s">
        <v>68</v>
      </c>
      <c r="D19" s="23" t="s">
        <v>7</v>
      </c>
      <c r="E19" s="23">
        <v>2</v>
      </c>
      <c r="F19" s="13">
        <v>1.2</v>
      </c>
      <c r="G19" s="13">
        <f t="shared" si="2"/>
        <v>2.4</v>
      </c>
    </row>
    <row r="20" spans="1:7" ht="108" customHeight="1">
      <c r="A20" s="8">
        <v>13</v>
      </c>
      <c r="B20" s="23" t="s">
        <v>61</v>
      </c>
      <c r="C20" s="24" t="s">
        <v>56</v>
      </c>
      <c r="D20" s="15" t="s">
        <v>7</v>
      </c>
      <c r="E20" s="15">
        <v>1</v>
      </c>
      <c r="F20" s="21">
        <v>4</v>
      </c>
      <c r="G20" s="11">
        <f t="shared" si="1"/>
        <v>4</v>
      </c>
    </row>
    <row r="21" spans="1:7" ht="30" customHeight="1">
      <c r="A21" s="8">
        <v>14</v>
      </c>
      <c r="B21" s="25" t="s">
        <v>22</v>
      </c>
      <c r="C21" s="24" t="s">
        <v>23</v>
      </c>
      <c r="D21" s="15" t="s">
        <v>7</v>
      </c>
      <c r="E21" s="15">
        <v>2</v>
      </c>
      <c r="F21" s="21">
        <v>2</v>
      </c>
      <c r="G21" s="11">
        <f t="shared" ref="G21:G26" si="3">PRODUCT(E21:F21)</f>
        <v>4</v>
      </c>
    </row>
    <row r="22" spans="1:7" ht="20.100000000000001" customHeight="1">
      <c r="A22" s="8">
        <v>15</v>
      </c>
      <c r="B22" s="8" t="s">
        <v>24</v>
      </c>
      <c r="C22" s="14" t="s">
        <v>25</v>
      </c>
      <c r="D22" s="15" t="s">
        <v>26</v>
      </c>
      <c r="E22" s="15">
        <v>40</v>
      </c>
      <c r="F22" s="21">
        <v>0.12</v>
      </c>
      <c r="G22" s="11">
        <f t="shared" si="3"/>
        <v>4.8</v>
      </c>
    </row>
    <row r="23" spans="1:7" ht="30" customHeight="1">
      <c r="A23" s="8">
        <v>16</v>
      </c>
      <c r="B23" s="9" t="s">
        <v>17</v>
      </c>
      <c r="C23" s="10" t="s">
        <v>55</v>
      </c>
      <c r="D23" s="9" t="s">
        <v>9</v>
      </c>
      <c r="E23" s="9">
        <v>1</v>
      </c>
      <c r="F23" s="13">
        <v>0.35</v>
      </c>
      <c r="G23" s="13">
        <f t="shared" si="3"/>
        <v>0.35</v>
      </c>
    </row>
    <row r="24" spans="1:7" ht="20.100000000000001" customHeight="1">
      <c r="A24" s="8">
        <v>17</v>
      </c>
      <c r="B24" s="9" t="s">
        <v>27</v>
      </c>
      <c r="C24" s="10" t="s">
        <v>57</v>
      </c>
      <c r="D24" s="9" t="s">
        <v>7</v>
      </c>
      <c r="E24" s="9">
        <v>1</v>
      </c>
      <c r="F24" s="13">
        <v>0.45</v>
      </c>
      <c r="G24" s="13">
        <f t="shared" si="3"/>
        <v>0.45</v>
      </c>
    </row>
    <row r="25" spans="1:7" ht="30" customHeight="1">
      <c r="A25" s="8">
        <v>18</v>
      </c>
      <c r="B25" s="9" t="s">
        <v>28</v>
      </c>
      <c r="C25" s="10" t="s">
        <v>69</v>
      </c>
      <c r="D25" s="9" t="s">
        <v>7</v>
      </c>
      <c r="E25" s="9">
        <v>3</v>
      </c>
      <c r="F25" s="13">
        <v>0.57999999999999996</v>
      </c>
      <c r="G25" s="13">
        <f t="shared" si="3"/>
        <v>1.7399999999999998</v>
      </c>
    </row>
    <row r="26" spans="1:7" ht="20.100000000000001" customHeight="1">
      <c r="A26" s="8">
        <v>19</v>
      </c>
      <c r="B26" s="23" t="s">
        <v>51</v>
      </c>
      <c r="C26" s="24" t="s">
        <v>52</v>
      </c>
      <c r="D26" s="23" t="s">
        <v>7</v>
      </c>
      <c r="E26" s="23">
        <v>3</v>
      </c>
      <c r="F26" s="22">
        <v>0.42</v>
      </c>
      <c r="G26" s="22">
        <f t="shared" si="3"/>
        <v>1.26</v>
      </c>
    </row>
    <row r="27" spans="1:7" ht="20.100000000000001" customHeight="1">
      <c r="A27" s="35" t="s">
        <v>47</v>
      </c>
      <c r="B27" s="36"/>
      <c r="C27" s="36"/>
      <c r="D27" s="36"/>
      <c r="E27" s="36"/>
      <c r="F27" s="37"/>
      <c r="G27" s="18">
        <f>G29+G28</f>
        <v>7</v>
      </c>
    </row>
    <row r="28" spans="1:7" ht="30" customHeight="1">
      <c r="A28" s="20">
        <v>20</v>
      </c>
      <c r="B28" s="9" t="s">
        <v>11</v>
      </c>
      <c r="C28" s="10" t="s">
        <v>34</v>
      </c>
      <c r="D28" s="9" t="s">
        <v>53</v>
      </c>
      <c r="E28" s="9">
        <v>1</v>
      </c>
      <c r="F28" s="13">
        <v>5</v>
      </c>
      <c r="G28" s="11">
        <v>5</v>
      </c>
    </row>
    <row r="29" spans="1:7" ht="20.100000000000001" customHeight="1">
      <c r="A29" s="8">
        <v>21</v>
      </c>
      <c r="B29" s="9" t="s">
        <v>37</v>
      </c>
      <c r="C29" s="16" t="s">
        <v>54</v>
      </c>
      <c r="D29" s="9" t="s">
        <v>19</v>
      </c>
      <c r="E29" s="9">
        <v>1</v>
      </c>
      <c r="F29" s="13">
        <v>2</v>
      </c>
      <c r="G29" s="13">
        <f t="shared" ref="G29" si="4">PRODUCT(E29:F29)</f>
        <v>2</v>
      </c>
    </row>
    <row r="30" spans="1:7" ht="20.100000000000001" customHeight="1">
      <c r="A30" s="38" t="s">
        <v>38</v>
      </c>
      <c r="B30" s="39"/>
      <c r="C30" s="33" t="s">
        <v>40</v>
      </c>
      <c r="D30" s="33"/>
      <c r="E30" s="33"/>
      <c r="F30" s="34"/>
      <c r="G30" s="19">
        <f>G4+G9+G17+G27</f>
        <v>83.06</v>
      </c>
    </row>
    <row r="31" spans="1:7" ht="20.100000000000001" customHeight="1">
      <c r="A31" s="29" t="s">
        <v>41</v>
      </c>
      <c r="B31" s="30"/>
      <c r="C31" s="31" t="s">
        <v>72</v>
      </c>
      <c r="D31" s="31"/>
      <c r="E31" s="31"/>
      <c r="F31" s="32"/>
      <c r="G31" s="17">
        <f>(G4+G9+G17)*0.05</f>
        <v>3.8030000000000004</v>
      </c>
    </row>
    <row r="32" spans="1:7" ht="20.100000000000001" customHeight="1">
      <c r="A32" s="29" t="s">
        <v>42</v>
      </c>
      <c r="B32" s="30"/>
      <c r="C32" s="31" t="s">
        <v>73</v>
      </c>
      <c r="D32" s="31"/>
      <c r="E32" s="31"/>
      <c r="F32" s="32"/>
      <c r="G32" s="17">
        <f>(G30+G31)*0.03</f>
        <v>2.60589</v>
      </c>
    </row>
    <row r="33" spans="1:7" s="3" customFormat="1" ht="20.100000000000001" customHeight="1">
      <c r="A33" s="29" t="s">
        <v>39</v>
      </c>
      <c r="B33" s="30"/>
      <c r="C33" s="33" t="s">
        <v>43</v>
      </c>
      <c r="D33" s="33"/>
      <c r="E33" s="33"/>
      <c r="F33" s="34"/>
      <c r="G33" s="28">
        <f>SUM(G30:G32)</f>
        <v>89.468890000000002</v>
      </c>
    </row>
  </sheetData>
  <mergeCells count="14">
    <mergeCell ref="A1:G1"/>
    <mergeCell ref="A2:G2"/>
    <mergeCell ref="C30:F30"/>
    <mergeCell ref="A31:B31"/>
    <mergeCell ref="C31:F31"/>
    <mergeCell ref="A32:B32"/>
    <mergeCell ref="C32:F32"/>
    <mergeCell ref="A33:B33"/>
    <mergeCell ref="C33:F33"/>
    <mergeCell ref="A4:F4"/>
    <mergeCell ref="A9:F9"/>
    <mergeCell ref="A17:F17"/>
    <mergeCell ref="A27:F27"/>
    <mergeCell ref="A30:B30"/>
  </mergeCells>
  <phoneticPr fontId="9" type="noConversion"/>
  <pageMargins left="0.47244094488188981" right="0.47244094488188981" top="0.34" bottom="0.28000000000000003" header="0.31496062992125984" footer="0.16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食堂监控</vt:lpstr>
      <vt:lpstr>食堂监控!Print_Titles</vt:lpstr>
    </vt:vector>
  </TitlesOfParts>
  <Company>微软用户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微软中国</dc:creator>
  <cp:lastModifiedBy>Administrator</cp:lastModifiedBy>
  <cp:lastPrinted>2017-07-17T00:48:41Z</cp:lastPrinted>
  <dcterms:created xsi:type="dcterms:W3CDTF">2014-06-27T09:47:00Z</dcterms:created>
  <dcterms:modified xsi:type="dcterms:W3CDTF">2018-09-30T01:11:19Z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2052-10.1.0.6527</vt:lpwstr>
  </property>
</Properties>
</file>